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20055" windowHeight="7935" activeTab="1"/>
  </bookViews>
  <sheets>
    <sheet name="Approach I" sheetId="1" r:id="rId1"/>
    <sheet name="Approach II" sheetId="2" r:id="rId2"/>
  </sheets>
  <calcPr calcId="124519"/>
</workbook>
</file>

<file path=xl/calcChain.xml><?xml version="1.0" encoding="utf-8"?>
<calcChain xmlns="http://schemas.openxmlformats.org/spreadsheetml/2006/main">
  <c r="D5" i="2"/>
  <c r="D20"/>
  <c r="D19"/>
  <c r="D18"/>
  <c r="D17"/>
  <c r="D16"/>
  <c r="D15"/>
  <c r="D14"/>
  <c r="D13"/>
  <c r="D12"/>
  <c r="D11"/>
  <c r="D10"/>
  <c r="D9"/>
  <c r="D8"/>
  <c r="D7"/>
  <c r="D6"/>
  <c r="F6" s="1"/>
  <c r="D4"/>
  <c r="F4" s="1"/>
  <c r="D3"/>
  <c r="D2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21" s="1"/>
  <c r="B23"/>
  <c r="G4"/>
  <c r="G3"/>
  <c r="F5"/>
  <c r="F3"/>
  <c r="C21"/>
  <c r="B21"/>
  <c r="A21"/>
  <c r="F20"/>
  <c r="G19"/>
  <c r="F18"/>
  <c r="G17"/>
  <c r="F16"/>
  <c r="G15"/>
  <c r="F14"/>
  <c r="G13"/>
  <c r="F12"/>
  <c r="G11"/>
  <c r="F10"/>
  <c r="G9"/>
  <c r="F8"/>
  <c r="G7"/>
  <c r="E20" i="1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B21"/>
  <c r="C21"/>
  <c r="C22"/>
  <c r="A22"/>
  <c r="A21"/>
  <c r="E5"/>
  <c r="E4"/>
  <c r="E3"/>
  <c r="D5"/>
  <c r="D4"/>
  <c r="D3"/>
  <c r="G5" i="2" l="1"/>
  <c r="G2"/>
  <c r="D21"/>
  <c r="F2"/>
  <c r="F7"/>
  <c r="F9"/>
  <c r="F11"/>
  <c r="F13"/>
  <c r="F15"/>
  <c r="F17"/>
  <c r="F19"/>
  <c r="G6"/>
  <c r="G8"/>
  <c r="G10"/>
  <c r="G12"/>
  <c r="G14"/>
  <c r="G16"/>
  <c r="G18"/>
  <c r="G20"/>
  <c r="E2" i="1"/>
  <c r="E21" s="1"/>
  <c r="D2"/>
  <c r="D21" s="1"/>
  <c r="B22"/>
  <c r="F21" i="2" l="1"/>
  <c r="G21"/>
  <c r="B28" i="1"/>
  <c r="B28" i="2" l="1"/>
</calcChain>
</file>

<file path=xl/sharedStrings.xml><?xml version="1.0" encoding="utf-8"?>
<sst xmlns="http://schemas.openxmlformats.org/spreadsheetml/2006/main" count="21" uniqueCount="16">
  <si>
    <t>Year</t>
  </si>
  <si>
    <t>Beta of security (S)</t>
  </si>
  <si>
    <t>Formula</t>
  </si>
  <si>
    <t>Beta:</t>
  </si>
  <si>
    <r>
      <t>Return of
security (S)
R</t>
    </r>
    <r>
      <rPr>
        <b/>
        <vertAlign val="subscript"/>
        <sz val="8"/>
        <color theme="1"/>
        <rFont val="Arial"/>
        <family val="2"/>
      </rPr>
      <t>S</t>
    </r>
  </si>
  <si>
    <r>
      <t>Return from Market (M)
R</t>
    </r>
    <r>
      <rPr>
        <b/>
        <vertAlign val="subscript"/>
        <sz val="8"/>
        <color theme="1"/>
        <rFont val="Arial"/>
        <family val="2"/>
      </rPr>
      <t>M</t>
    </r>
  </si>
  <si>
    <r>
      <t>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 xml:space="preserve"> - Mean(R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>)
(D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>)</t>
    </r>
  </si>
  <si>
    <r>
      <t>R</t>
    </r>
    <r>
      <rPr>
        <b/>
        <vertAlign val="subscript"/>
        <sz val="8"/>
        <color theme="1"/>
        <rFont val="Arial"/>
        <family val="2"/>
      </rPr>
      <t>S</t>
    </r>
    <r>
      <rPr>
        <b/>
        <sz val="8"/>
        <color theme="1"/>
        <rFont val="Arial"/>
        <family val="2"/>
      </rPr>
      <t xml:space="preserve"> - Mean(R</t>
    </r>
    <r>
      <rPr>
        <b/>
        <vertAlign val="subscript"/>
        <sz val="8"/>
        <color theme="1"/>
        <rFont val="Arial"/>
        <family val="2"/>
      </rPr>
      <t>S</t>
    </r>
    <r>
      <rPr>
        <b/>
        <sz val="8"/>
        <color theme="1"/>
        <rFont val="Arial"/>
        <family val="2"/>
      </rPr>
      <t>)
(D</t>
    </r>
    <r>
      <rPr>
        <b/>
        <vertAlign val="subscript"/>
        <sz val="8"/>
        <color theme="1"/>
        <rFont val="Arial"/>
        <family val="2"/>
      </rPr>
      <t>S</t>
    </r>
    <r>
      <rPr>
        <b/>
        <sz val="8"/>
        <color theme="1"/>
        <rFont val="Arial"/>
        <family val="2"/>
      </rPr>
      <t>)</t>
    </r>
  </si>
  <si>
    <r>
      <t>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 xml:space="preserve"> X R</t>
    </r>
    <r>
      <rPr>
        <b/>
        <vertAlign val="subscript"/>
        <sz val="8"/>
        <color theme="1"/>
        <rFont val="Arial"/>
        <family val="2"/>
      </rPr>
      <t>S</t>
    </r>
  </si>
  <si>
    <r>
      <t>R</t>
    </r>
    <r>
      <rPr>
        <b/>
        <vertAlign val="subscript"/>
        <sz val="8"/>
        <color theme="1"/>
        <rFont val="Arial"/>
        <family val="2"/>
      </rPr>
      <t>M</t>
    </r>
    <r>
      <rPr>
        <b/>
        <vertAlign val="superscript"/>
        <sz val="8"/>
        <color theme="1"/>
        <rFont val="Arial"/>
        <family val="2"/>
      </rPr>
      <t>2</t>
    </r>
  </si>
  <si>
    <r>
      <t>∑(R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 xml:space="preserve"> X R</t>
    </r>
    <r>
      <rPr>
        <b/>
        <vertAlign val="subscript"/>
        <sz val="8"/>
        <color theme="1"/>
        <rFont val="Arial"/>
        <family val="2"/>
      </rPr>
      <t>S</t>
    </r>
    <r>
      <rPr>
        <b/>
        <sz val="8"/>
        <color theme="1"/>
        <rFont val="Arial"/>
        <family val="2"/>
      </rPr>
      <t>) - n X Mean(R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>) X Mean(R</t>
    </r>
    <r>
      <rPr>
        <b/>
        <vertAlign val="subscript"/>
        <sz val="8"/>
        <color theme="1"/>
        <rFont val="Arial"/>
        <family val="2"/>
      </rPr>
      <t>S</t>
    </r>
    <r>
      <rPr>
        <b/>
        <sz val="8"/>
        <color theme="1"/>
        <rFont val="Arial"/>
        <family val="2"/>
      </rPr>
      <t>)</t>
    </r>
  </si>
  <si>
    <r>
      <t>∑R</t>
    </r>
    <r>
      <rPr>
        <b/>
        <vertAlign val="subscript"/>
        <sz val="8"/>
        <color theme="1"/>
        <rFont val="Arial"/>
        <family val="2"/>
      </rPr>
      <t>M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- n X Mean(R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>) X Mean(RM)</t>
    </r>
  </si>
  <si>
    <r>
      <t>Cov</t>
    </r>
    <r>
      <rPr>
        <b/>
        <vertAlign val="subscript"/>
        <sz val="8"/>
        <color theme="1"/>
        <rFont val="Arial"/>
        <family val="2"/>
      </rPr>
      <t>MS</t>
    </r>
    <r>
      <rPr>
        <b/>
        <sz val="8"/>
        <color theme="1"/>
        <rFont val="Arial"/>
        <family val="2"/>
      </rPr>
      <t xml:space="preserve">
(D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 xml:space="preserve"> X D</t>
    </r>
    <r>
      <rPr>
        <b/>
        <vertAlign val="subscript"/>
        <sz val="8"/>
        <color theme="1"/>
        <rFont val="Arial"/>
        <family val="2"/>
      </rPr>
      <t>S</t>
    </r>
    <r>
      <rPr>
        <b/>
        <sz val="8"/>
        <color theme="1"/>
        <rFont val="Arial"/>
        <family val="2"/>
      </rPr>
      <t>)</t>
    </r>
  </si>
  <si>
    <r>
      <t>Variance of R</t>
    </r>
    <r>
      <rPr>
        <b/>
        <vertAlign val="subscript"/>
        <sz val="8"/>
        <color theme="1"/>
        <rFont val="Arial"/>
        <family val="2"/>
      </rPr>
      <t>M</t>
    </r>
    <r>
      <rPr>
        <b/>
        <sz val="8"/>
        <color theme="1"/>
        <rFont val="Arial"/>
        <family val="2"/>
      </rPr>
      <t xml:space="preserve">
(D</t>
    </r>
    <r>
      <rPr>
        <b/>
        <vertAlign val="subscript"/>
        <sz val="8"/>
        <color theme="1"/>
        <rFont val="Arial"/>
        <family val="2"/>
      </rPr>
      <t>M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)</t>
    </r>
  </si>
  <si>
    <r>
      <t>Cov</t>
    </r>
    <r>
      <rPr>
        <b/>
        <vertAlign val="subscript"/>
        <sz val="8"/>
        <color theme="1"/>
        <rFont val="Arial"/>
        <family val="2"/>
      </rPr>
      <t>MS</t>
    </r>
  </si>
  <si>
    <r>
      <t>Variance of R</t>
    </r>
    <r>
      <rPr>
        <b/>
        <vertAlign val="subscript"/>
        <sz val="8"/>
        <color theme="1"/>
        <rFont val="Arial"/>
        <family val="2"/>
      </rPr>
      <t>M</t>
    </r>
  </si>
</sst>
</file>

<file path=xl/styles.xml><?xml version="1.0" encoding="utf-8"?>
<styleSheet xmlns="http://schemas.openxmlformats.org/spreadsheetml/2006/main">
  <numFmts count="1">
    <numFmt numFmtId="164" formatCode=";;"/>
  </numFmts>
  <fonts count="6">
    <font>
      <sz val="9"/>
      <color theme="1"/>
      <name val="Arial"/>
      <family val="2"/>
    </font>
    <font>
      <b/>
      <sz val="8"/>
      <color theme="1"/>
      <name val="Arial"/>
      <family val="2"/>
    </font>
    <font>
      <b/>
      <vertAlign val="sub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4" fillId="0" borderId="0" xfId="0" applyFont="1" applyFill="1"/>
    <xf numFmtId="0" fontId="4" fillId="0" borderId="4" xfId="0" applyFont="1" applyFill="1" applyBorder="1"/>
    <xf numFmtId="0" fontId="4" fillId="0" borderId="5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5" xfId="0" applyFont="1" applyFill="1" applyBorder="1"/>
    <xf numFmtId="0" fontId="5" fillId="0" borderId="0" xfId="0" applyFont="1" applyFill="1" applyAlignment="1">
      <alignment horizontal="center"/>
    </xf>
    <xf numFmtId="0" fontId="1" fillId="2" borderId="3" xfId="0" applyFont="1" applyFill="1" applyBorder="1" applyAlignment="1">
      <alignment horizontal="right"/>
    </xf>
    <xf numFmtId="164" fontId="4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lineChart>
        <c:grouping val="standard"/>
        <c:ser>
          <c:idx val="0"/>
          <c:order val="0"/>
          <c:tx>
            <c:strRef>
              <c:f>'Approach I'!$B$1</c:f>
              <c:strCache>
                <c:ptCount val="1"/>
                <c:pt idx="0">
                  <c:v>Return of
security (S)
RS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'Approach I'!$B$2:$B$20</c:f>
              <c:numCache>
                <c:formatCode>General</c:formatCode>
                <c:ptCount val="19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13</c:v>
                </c:pt>
                <c:pt idx="4">
                  <c:v>18</c:v>
                </c:pt>
                <c:pt idx="5">
                  <c:v>12</c:v>
                </c:pt>
                <c:pt idx="6">
                  <c:v>16</c:v>
                </c:pt>
                <c:pt idx="7">
                  <c:v>18</c:v>
                </c:pt>
                <c:pt idx="8">
                  <c:v>12</c:v>
                </c:pt>
                <c:pt idx="9">
                  <c:v>20</c:v>
                </c:pt>
                <c:pt idx="10">
                  <c:v>18</c:v>
                </c:pt>
                <c:pt idx="11">
                  <c:v>16</c:v>
                </c:pt>
                <c:pt idx="12">
                  <c:v>22</c:v>
                </c:pt>
                <c:pt idx="13">
                  <c:v>24</c:v>
                </c:pt>
                <c:pt idx="14">
                  <c:v>13</c:v>
                </c:pt>
                <c:pt idx="15">
                  <c:v>13</c:v>
                </c:pt>
                <c:pt idx="16">
                  <c:v>19</c:v>
                </c:pt>
                <c:pt idx="17">
                  <c:v>19</c:v>
                </c:pt>
                <c:pt idx="18">
                  <c:v>14</c:v>
                </c:pt>
              </c:numCache>
            </c:numRef>
          </c:val>
        </c:ser>
        <c:ser>
          <c:idx val="1"/>
          <c:order val="1"/>
          <c:tx>
            <c:strRef>
              <c:f>'Approach I'!$C$1</c:f>
              <c:strCache>
                <c:ptCount val="1"/>
                <c:pt idx="0">
                  <c:v>Return from Market (M)
RM</c:v>
                </c:pt>
              </c:strCache>
            </c:strRef>
          </c:tx>
          <c:spPr>
            <a:ln w="381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'Approach I'!$C$2:$C$20</c:f>
              <c:numCache>
                <c:formatCode>General</c:formatCode>
                <c:ptCount val="19"/>
                <c:pt idx="0">
                  <c:v>35</c:v>
                </c:pt>
                <c:pt idx="1">
                  <c:v>33</c:v>
                </c:pt>
                <c:pt idx="2">
                  <c:v>20</c:v>
                </c:pt>
                <c:pt idx="3">
                  <c:v>27</c:v>
                </c:pt>
                <c:pt idx="4">
                  <c:v>33</c:v>
                </c:pt>
                <c:pt idx="5">
                  <c:v>26</c:v>
                </c:pt>
                <c:pt idx="6">
                  <c:v>22</c:v>
                </c:pt>
                <c:pt idx="7">
                  <c:v>23</c:v>
                </c:pt>
                <c:pt idx="8">
                  <c:v>28</c:v>
                </c:pt>
                <c:pt idx="9">
                  <c:v>26</c:v>
                </c:pt>
                <c:pt idx="10">
                  <c:v>23</c:v>
                </c:pt>
                <c:pt idx="11">
                  <c:v>33</c:v>
                </c:pt>
                <c:pt idx="12">
                  <c:v>21</c:v>
                </c:pt>
                <c:pt idx="13">
                  <c:v>20</c:v>
                </c:pt>
                <c:pt idx="14">
                  <c:v>29</c:v>
                </c:pt>
                <c:pt idx="15">
                  <c:v>24</c:v>
                </c:pt>
                <c:pt idx="16">
                  <c:v>29</c:v>
                </c:pt>
                <c:pt idx="17">
                  <c:v>35</c:v>
                </c:pt>
                <c:pt idx="18">
                  <c:v>32</c:v>
                </c:pt>
              </c:numCache>
            </c:numRef>
          </c:val>
        </c:ser>
        <c:marker val="1"/>
        <c:axId val="61143296"/>
        <c:axId val="61145088"/>
      </c:lineChart>
      <c:catAx>
        <c:axId val="61143296"/>
        <c:scaling>
          <c:orientation val="minMax"/>
        </c:scaling>
        <c:axPos val="b"/>
        <c:tickLblPos val="nextTo"/>
        <c:crossAx val="61145088"/>
        <c:crosses val="autoZero"/>
        <c:auto val="1"/>
        <c:lblAlgn val="ctr"/>
        <c:lblOffset val="100"/>
      </c:catAx>
      <c:valAx>
        <c:axId val="61145088"/>
        <c:scaling>
          <c:orientation val="minMax"/>
        </c:scaling>
        <c:axPos val="l"/>
        <c:majorGridlines/>
        <c:numFmt formatCode="General" sourceLinked="1"/>
        <c:tickLblPos val="nextTo"/>
        <c:crossAx val="61143296"/>
        <c:crosses val="autoZero"/>
        <c:crossBetween val="between"/>
      </c:valAx>
    </c:plotArea>
    <c:legend>
      <c:legendPos val="r"/>
      <c:layout/>
    </c:legend>
    <c:plotVisOnly val="1"/>
    <c:dispBlanksAs val="span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lineChart>
        <c:grouping val="standard"/>
        <c:ser>
          <c:idx val="0"/>
          <c:order val="0"/>
          <c:tx>
            <c:strRef>
              <c:f>'Approach II'!$B$1</c:f>
              <c:strCache>
                <c:ptCount val="1"/>
                <c:pt idx="0">
                  <c:v>Return of
security (S)
RS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'Approach II'!$B$2:$B$20</c:f>
              <c:numCache>
                <c:formatCode>General</c:formatCode>
                <c:ptCount val="19"/>
                <c:pt idx="0">
                  <c:v>21</c:v>
                </c:pt>
                <c:pt idx="1">
                  <c:v>21</c:v>
                </c:pt>
                <c:pt idx="2">
                  <c:v>16</c:v>
                </c:pt>
                <c:pt idx="3">
                  <c:v>13</c:v>
                </c:pt>
                <c:pt idx="4">
                  <c:v>18</c:v>
                </c:pt>
                <c:pt idx="5">
                  <c:v>12</c:v>
                </c:pt>
                <c:pt idx="6">
                  <c:v>16</c:v>
                </c:pt>
                <c:pt idx="7">
                  <c:v>18</c:v>
                </c:pt>
                <c:pt idx="8">
                  <c:v>12</c:v>
                </c:pt>
                <c:pt idx="9">
                  <c:v>20</c:v>
                </c:pt>
                <c:pt idx="10">
                  <c:v>18</c:v>
                </c:pt>
                <c:pt idx="11">
                  <c:v>16</c:v>
                </c:pt>
                <c:pt idx="12">
                  <c:v>22</c:v>
                </c:pt>
                <c:pt idx="13">
                  <c:v>24</c:v>
                </c:pt>
                <c:pt idx="14">
                  <c:v>13</c:v>
                </c:pt>
                <c:pt idx="15">
                  <c:v>13</c:v>
                </c:pt>
                <c:pt idx="16">
                  <c:v>19</c:v>
                </c:pt>
                <c:pt idx="17">
                  <c:v>19</c:v>
                </c:pt>
                <c:pt idx="18">
                  <c:v>14</c:v>
                </c:pt>
              </c:numCache>
            </c:numRef>
          </c:val>
        </c:ser>
        <c:ser>
          <c:idx val="1"/>
          <c:order val="1"/>
          <c:tx>
            <c:strRef>
              <c:f>'Approach II'!$C$1</c:f>
              <c:strCache>
                <c:ptCount val="1"/>
                <c:pt idx="0">
                  <c:v>Return from Market (M)
RM</c:v>
                </c:pt>
              </c:strCache>
            </c:strRef>
          </c:tx>
          <c:spPr>
            <a:ln w="381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'Approach II'!$C$2:$C$20</c:f>
              <c:numCache>
                <c:formatCode>General</c:formatCode>
                <c:ptCount val="19"/>
                <c:pt idx="0">
                  <c:v>35</c:v>
                </c:pt>
                <c:pt idx="1">
                  <c:v>33</c:v>
                </c:pt>
                <c:pt idx="2">
                  <c:v>20</c:v>
                </c:pt>
                <c:pt idx="3">
                  <c:v>27</c:v>
                </c:pt>
                <c:pt idx="4">
                  <c:v>33</c:v>
                </c:pt>
                <c:pt idx="5">
                  <c:v>26</c:v>
                </c:pt>
                <c:pt idx="6">
                  <c:v>22</c:v>
                </c:pt>
                <c:pt idx="7">
                  <c:v>23</c:v>
                </c:pt>
                <c:pt idx="8">
                  <c:v>28</c:v>
                </c:pt>
                <c:pt idx="9">
                  <c:v>26</c:v>
                </c:pt>
                <c:pt idx="10">
                  <c:v>23</c:v>
                </c:pt>
                <c:pt idx="11">
                  <c:v>33</c:v>
                </c:pt>
                <c:pt idx="12">
                  <c:v>21</c:v>
                </c:pt>
                <c:pt idx="13">
                  <c:v>20</c:v>
                </c:pt>
                <c:pt idx="14">
                  <c:v>29</c:v>
                </c:pt>
                <c:pt idx="15">
                  <c:v>24</c:v>
                </c:pt>
                <c:pt idx="16">
                  <c:v>29</c:v>
                </c:pt>
                <c:pt idx="17">
                  <c:v>35</c:v>
                </c:pt>
                <c:pt idx="18">
                  <c:v>32</c:v>
                </c:pt>
              </c:numCache>
            </c:numRef>
          </c:val>
        </c:ser>
        <c:marker val="1"/>
        <c:axId val="61194624"/>
        <c:axId val="61196160"/>
      </c:lineChart>
      <c:catAx>
        <c:axId val="61194624"/>
        <c:scaling>
          <c:orientation val="minMax"/>
        </c:scaling>
        <c:axPos val="b"/>
        <c:tickLblPos val="nextTo"/>
        <c:crossAx val="61196160"/>
        <c:crosses val="autoZero"/>
        <c:auto val="1"/>
        <c:lblAlgn val="ctr"/>
        <c:lblOffset val="100"/>
      </c:catAx>
      <c:valAx>
        <c:axId val="61196160"/>
        <c:scaling>
          <c:orientation val="minMax"/>
        </c:scaling>
        <c:axPos val="l"/>
        <c:majorGridlines/>
        <c:numFmt formatCode="General" sourceLinked="1"/>
        <c:tickLblPos val="nextTo"/>
        <c:crossAx val="61194624"/>
        <c:crosses val="autoZero"/>
        <c:crossBetween val="between"/>
      </c:valAx>
    </c:plotArea>
    <c:legend>
      <c:legendPos val="r"/>
      <c:layout/>
    </c:legend>
    <c:plotVisOnly val="1"/>
    <c:dispBlanksAs val="span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0</xdr:row>
      <xdr:rowOff>19050</xdr:rowOff>
    </xdr:from>
    <xdr:to>
      <xdr:col>17</xdr:col>
      <xdr:colOff>600075</xdr:colOff>
      <xdr:row>21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19050</xdr:rowOff>
    </xdr:from>
    <xdr:to>
      <xdr:col>17</xdr:col>
      <xdr:colOff>600075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28"/>
  <sheetViews>
    <sheetView showGridLines="0" workbookViewId="0"/>
  </sheetViews>
  <sheetFormatPr defaultRowHeight="11.25"/>
  <cols>
    <col min="1" max="1" width="10.140625" style="3" customWidth="1"/>
    <col min="2" max="3" width="11.140625" style="3" customWidth="1"/>
    <col min="4" max="5" width="10.140625" style="3" customWidth="1"/>
    <col min="6" max="16384" width="9.140625" style="3"/>
  </cols>
  <sheetData>
    <row r="1" spans="1:5" ht="33.75">
      <c r="A1" s="1" t="s">
        <v>0</v>
      </c>
      <c r="B1" s="2" t="s">
        <v>4</v>
      </c>
      <c r="C1" s="2" t="s">
        <v>5</v>
      </c>
      <c r="D1" s="10" t="s">
        <v>8</v>
      </c>
      <c r="E1" s="10" t="s">
        <v>9</v>
      </c>
    </row>
    <row r="2" spans="1:5">
      <c r="A2" s="4">
        <v>1</v>
      </c>
      <c r="B2" s="5">
        <v>21</v>
      </c>
      <c r="C2" s="5">
        <v>35</v>
      </c>
      <c r="D2" s="5">
        <f>ROUND(B2*C2,2)</f>
        <v>735</v>
      </c>
      <c r="E2" s="5">
        <f>ROUND(C2^2,2)</f>
        <v>1225</v>
      </c>
    </row>
    <row r="3" spans="1:5">
      <c r="A3" s="4">
        <v>2</v>
      </c>
      <c r="B3" s="5">
        <v>21</v>
      </c>
      <c r="C3" s="5">
        <v>33</v>
      </c>
      <c r="D3" s="5">
        <f t="shared" ref="D3:D5" si="0">ROUND(B3*C3,2)</f>
        <v>693</v>
      </c>
      <c r="E3" s="5">
        <f t="shared" ref="E3:E5" si="1">ROUND(C3^2,2)</f>
        <v>1089</v>
      </c>
    </row>
    <row r="4" spans="1:5">
      <c r="A4" s="4">
        <v>3</v>
      </c>
      <c r="B4" s="5">
        <v>16</v>
      </c>
      <c r="C4" s="5">
        <v>20</v>
      </c>
      <c r="D4" s="5">
        <f t="shared" si="0"/>
        <v>320</v>
      </c>
      <c r="E4" s="5">
        <f t="shared" si="1"/>
        <v>400</v>
      </c>
    </row>
    <row r="5" spans="1:5">
      <c r="A5" s="4">
        <v>4</v>
      </c>
      <c r="B5" s="5">
        <v>13</v>
      </c>
      <c r="C5" s="5">
        <v>27</v>
      </c>
      <c r="D5" s="5">
        <f t="shared" si="0"/>
        <v>351</v>
      </c>
      <c r="E5" s="5">
        <f t="shared" si="1"/>
        <v>729</v>
      </c>
    </row>
    <row r="6" spans="1:5">
      <c r="A6" s="4">
        <v>5</v>
      </c>
      <c r="B6" s="5">
        <v>18</v>
      </c>
      <c r="C6" s="5">
        <v>33</v>
      </c>
      <c r="D6" s="5">
        <f t="shared" ref="D6:D20" si="2">ROUND(B6*C6,2)</f>
        <v>594</v>
      </c>
      <c r="E6" s="5">
        <f t="shared" ref="E6:E20" si="3">ROUND(C6^2,2)</f>
        <v>1089</v>
      </c>
    </row>
    <row r="7" spans="1:5">
      <c r="A7" s="4">
        <v>6</v>
      </c>
      <c r="B7" s="5">
        <v>12</v>
      </c>
      <c r="C7" s="5">
        <v>26</v>
      </c>
      <c r="D7" s="5">
        <f t="shared" si="2"/>
        <v>312</v>
      </c>
      <c r="E7" s="5">
        <f t="shared" si="3"/>
        <v>676</v>
      </c>
    </row>
    <row r="8" spans="1:5">
      <c r="A8" s="4">
        <v>7</v>
      </c>
      <c r="B8" s="5">
        <v>16</v>
      </c>
      <c r="C8" s="5">
        <v>22</v>
      </c>
      <c r="D8" s="5">
        <f t="shared" si="2"/>
        <v>352</v>
      </c>
      <c r="E8" s="5">
        <f t="shared" si="3"/>
        <v>484</v>
      </c>
    </row>
    <row r="9" spans="1:5">
      <c r="A9" s="4">
        <v>8</v>
      </c>
      <c r="B9" s="5">
        <v>18</v>
      </c>
      <c r="C9" s="5">
        <v>23</v>
      </c>
      <c r="D9" s="5">
        <f t="shared" si="2"/>
        <v>414</v>
      </c>
      <c r="E9" s="5">
        <f t="shared" si="3"/>
        <v>529</v>
      </c>
    </row>
    <row r="10" spans="1:5">
      <c r="A10" s="4">
        <v>9</v>
      </c>
      <c r="B10" s="5">
        <v>12</v>
      </c>
      <c r="C10" s="5">
        <v>28</v>
      </c>
      <c r="D10" s="5">
        <f t="shared" si="2"/>
        <v>336</v>
      </c>
      <c r="E10" s="5">
        <f t="shared" si="3"/>
        <v>784</v>
      </c>
    </row>
    <row r="11" spans="1:5">
      <c r="A11" s="4">
        <v>10</v>
      </c>
      <c r="B11" s="5">
        <v>20</v>
      </c>
      <c r="C11" s="5">
        <v>26</v>
      </c>
      <c r="D11" s="5">
        <f t="shared" si="2"/>
        <v>520</v>
      </c>
      <c r="E11" s="5">
        <f t="shared" si="3"/>
        <v>676</v>
      </c>
    </row>
    <row r="12" spans="1:5">
      <c r="A12" s="4">
        <v>11</v>
      </c>
      <c r="B12" s="5">
        <v>18</v>
      </c>
      <c r="C12" s="5">
        <v>23</v>
      </c>
      <c r="D12" s="5">
        <f t="shared" si="2"/>
        <v>414</v>
      </c>
      <c r="E12" s="5">
        <f t="shared" si="3"/>
        <v>529</v>
      </c>
    </row>
    <row r="13" spans="1:5">
      <c r="A13" s="4">
        <v>12</v>
      </c>
      <c r="B13" s="5">
        <v>16</v>
      </c>
      <c r="C13" s="5">
        <v>33</v>
      </c>
      <c r="D13" s="5">
        <f t="shared" si="2"/>
        <v>528</v>
      </c>
      <c r="E13" s="5">
        <f t="shared" si="3"/>
        <v>1089</v>
      </c>
    </row>
    <row r="14" spans="1:5">
      <c r="A14" s="4">
        <v>13</v>
      </c>
      <c r="B14" s="5">
        <v>22</v>
      </c>
      <c r="C14" s="5">
        <v>21</v>
      </c>
      <c r="D14" s="5">
        <f t="shared" si="2"/>
        <v>462</v>
      </c>
      <c r="E14" s="5">
        <f t="shared" si="3"/>
        <v>441</v>
      </c>
    </row>
    <row r="15" spans="1:5">
      <c r="A15" s="4">
        <v>14</v>
      </c>
      <c r="B15" s="5">
        <v>24</v>
      </c>
      <c r="C15" s="5">
        <v>20</v>
      </c>
      <c r="D15" s="5">
        <f t="shared" si="2"/>
        <v>480</v>
      </c>
      <c r="E15" s="5">
        <f t="shared" si="3"/>
        <v>400</v>
      </c>
    </row>
    <row r="16" spans="1:5">
      <c r="A16" s="4">
        <v>15</v>
      </c>
      <c r="B16" s="5">
        <v>13</v>
      </c>
      <c r="C16" s="5">
        <v>29</v>
      </c>
      <c r="D16" s="5">
        <f t="shared" si="2"/>
        <v>377</v>
      </c>
      <c r="E16" s="5">
        <f t="shared" si="3"/>
        <v>841</v>
      </c>
    </row>
    <row r="17" spans="1:5">
      <c r="A17" s="4">
        <v>16</v>
      </c>
      <c r="B17" s="5">
        <v>13</v>
      </c>
      <c r="C17" s="5">
        <v>24</v>
      </c>
      <c r="D17" s="5">
        <f t="shared" si="2"/>
        <v>312</v>
      </c>
      <c r="E17" s="5">
        <f t="shared" si="3"/>
        <v>576</v>
      </c>
    </row>
    <row r="18" spans="1:5">
      <c r="A18" s="4">
        <v>17</v>
      </c>
      <c r="B18" s="5">
        <v>19</v>
      </c>
      <c r="C18" s="5">
        <v>29</v>
      </c>
      <c r="D18" s="5">
        <f t="shared" si="2"/>
        <v>551</v>
      </c>
      <c r="E18" s="5">
        <f t="shared" si="3"/>
        <v>841</v>
      </c>
    </row>
    <row r="19" spans="1:5">
      <c r="A19" s="4">
        <v>18</v>
      </c>
      <c r="B19" s="5">
        <v>19</v>
      </c>
      <c r="C19" s="5">
        <v>35</v>
      </c>
      <c r="D19" s="5">
        <f t="shared" si="2"/>
        <v>665</v>
      </c>
      <c r="E19" s="5">
        <f t="shared" si="3"/>
        <v>1225</v>
      </c>
    </row>
    <row r="20" spans="1:5">
      <c r="A20" s="4">
        <v>19</v>
      </c>
      <c r="B20" s="5">
        <v>14</v>
      </c>
      <c r="C20" s="5">
        <v>32</v>
      </c>
      <c r="D20" s="5">
        <f t="shared" si="2"/>
        <v>448</v>
      </c>
      <c r="E20" s="5">
        <f t="shared" si="3"/>
        <v>1024</v>
      </c>
    </row>
    <row r="21" spans="1:5">
      <c r="A21" s="6" t="str">
        <f>CONCATENATE("n=",A20)</f>
        <v>n=19</v>
      </c>
      <c r="B21" s="7" t="str">
        <f>CONCATENATE("Mean=",ROUND(AVERAGE(B2:B20),2))</f>
        <v>Mean=17.11</v>
      </c>
      <c r="C21" s="7" t="str">
        <f>CONCATENATE("Mean=",ROUND(AVERAGE(C2:C20),2))</f>
        <v>Mean=27.32</v>
      </c>
      <c r="D21" s="8">
        <f>SUM(D2:D20)</f>
        <v>8864</v>
      </c>
      <c r="E21" s="8">
        <f>SUM(E2:E20)</f>
        <v>14647</v>
      </c>
    </row>
    <row r="22" spans="1:5">
      <c r="A22" s="11">
        <f>A20</f>
        <v>19</v>
      </c>
      <c r="B22" s="11">
        <f>AVERAGE(B2:B20)</f>
        <v>17.105263157894736</v>
      </c>
      <c r="C22" s="11">
        <f>AVERAGE(C2:C20)</f>
        <v>27.315789473684209</v>
      </c>
    </row>
    <row r="23" spans="1:5">
      <c r="B23" s="9" t="s">
        <v>1</v>
      </c>
    </row>
    <row r="25" spans="1:5" ht="12" thickBot="1">
      <c r="A25" s="12" t="s">
        <v>2</v>
      </c>
      <c r="B25" s="15" t="s">
        <v>10</v>
      </c>
      <c r="C25" s="15"/>
      <c r="D25" s="15"/>
    </row>
    <row r="26" spans="1:5">
      <c r="B26" s="16" t="s">
        <v>11</v>
      </c>
      <c r="C26" s="16"/>
      <c r="D26" s="16"/>
    </row>
    <row r="28" spans="1:5">
      <c r="A28" s="12" t="s">
        <v>3</v>
      </c>
      <c r="B28" s="13">
        <f>ROUND((D21-(A22*B22*C22))/(E21-(A22*C22*C22)),3)</f>
        <v>-2.9000000000000001E-2</v>
      </c>
    </row>
  </sheetData>
  <mergeCells count="2">
    <mergeCell ref="B25:D25"/>
    <mergeCell ref="B26:D26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showGridLines="0" tabSelected="1" workbookViewId="0"/>
  </sheetViews>
  <sheetFormatPr defaultRowHeight="11.25"/>
  <cols>
    <col min="1" max="1" width="10.140625" style="3" customWidth="1"/>
    <col min="2" max="3" width="11.140625" style="3" customWidth="1"/>
    <col min="4" max="5" width="12.28515625" style="3" bestFit="1" customWidth="1"/>
    <col min="6" max="7" width="12.28515625" style="3" customWidth="1"/>
    <col min="8" max="16384" width="9.140625" style="3"/>
  </cols>
  <sheetData>
    <row r="1" spans="1:7" ht="33.75">
      <c r="A1" s="1" t="s">
        <v>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13</v>
      </c>
      <c r="G1" s="2" t="s">
        <v>12</v>
      </c>
    </row>
    <row r="2" spans="1:7">
      <c r="A2" s="4">
        <v>1</v>
      </c>
      <c r="B2" s="5">
        <v>21</v>
      </c>
      <c r="C2" s="5">
        <v>35</v>
      </c>
      <c r="D2" s="5">
        <f>ROUND(C2-AVERAGE($C$2:$C$20),2)</f>
        <v>7.68</v>
      </c>
      <c r="E2" s="5">
        <f>ROUND(B2-AVERAGE($B$2:$B$20),2)</f>
        <v>3.89</v>
      </c>
      <c r="F2" s="5">
        <f>ROUND(D2^2,2)</f>
        <v>58.98</v>
      </c>
      <c r="G2" s="5">
        <f>ROUND(D2*E2,2)</f>
        <v>29.88</v>
      </c>
    </row>
    <row r="3" spans="1:7">
      <c r="A3" s="4">
        <v>2</v>
      </c>
      <c r="B3" s="5">
        <v>21</v>
      </c>
      <c r="C3" s="5">
        <v>33</v>
      </c>
      <c r="D3" s="5">
        <f t="shared" ref="D3:D20" si="0">ROUND(C3-AVERAGE($C$2:$C$20),2)</f>
        <v>5.68</v>
      </c>
      <c r="E3" s="5">
        <f t="shared" ref="E3:E20" si="1">ROUND(B3-AVERAGE($B$2:$B$20),2)</f>
        <v>3.89</v>
      </c>
      <c r="F3" s="5">
        <f t="shared" ref="F3:F20" si="2">ROUND(D3^2,2)</f>
        <v>32.26</v>
      </c>
      <c r="G3" s="5">
        <f t="shared" ref="G3:G20" si="3">ROUND(D3*E3,2)</f>
        <v>22.1</v>
      </c>
    </row>
    <row r="4" spans="1:7">
      <c r="A4" s="4">
        <v>3</v>
      </c>
      <c r="B4" s="5">
        <v>16</v>
      </c>
      <c r="C4" s="5">
        <v>20</v>
      </c>
      <c r="D4" s="5">
        <f t="shared" si="0"/>
        <v>-7.32</v>
      </c>
      <c r="E4" s="5">
        <f t="shared" si="1"/>
        <v>-1.1100000000000001</v>
      </c>
      <c r="F4" s="5">
        <f t="shared" si="2"/>
        <v>53.58</v>
      </c>
      <c r="G4" s="5">
        <f t="shared" si="3"/>
        <v>8.1300000000000008</v>
      </c>
    </row>
    <row r="5" spans="1:7">
      <c r="A5" s="4">
        <v>4</v>
      </c>
      <c r="B5" s="5">
        <v>13</v>
      </c>
      <c r="C5" s="5">
        <v>27</v>
      </c>
      <c r="D5" s="5">
        <f t="shared" si="0"/>
        <v>-0.32</v>
      </c>
      <c r="E5" s="5">
        <f t="shared" si="1"/>
        <v>-4.1100000000000003</v>
      </c>
      <c r="F5" s="5">
        <f t="shared" si="2"/>
        <v>0.1</v>
      </c>
      <c r="G5" s="5">
        <f t="shared" si="3"/>
        <v>1.32</v>
      </c>
    </row>
    <row r="6" spans="1:7">
      <c r="A6" s="4">
        <v>5</v>
      </c>
      <c r="B6" s="5">
        <v>18</v>
      </c>
      <c r="C6" s="5">
        <v>33</v>
      </c>
      <c r="D6" s="5">
        <f t="shared" si="0"/>
        <v>5.68</v>
      </c>
      <c r="E6" s="5">
        <f t="shared" si="1"/>
        <v>0.89</v>
      </c>
      <c r="F6" s="5">
        <f t="shared" si="2"/>
        <v>32.26</v>
      </c>
      <c r="G6" s="5">
        <f t="shared" si="3"/>
        <v>5.0599999999999996</v>
      </c>
    </row>
    <row r="7" spans="1:7">
      <c r="A7" s="4">
        <v>6</v>
      </c>
      <c r="B7" s="5">
        <v>12</v>
      </c>
      <c r="C7" s="5">
        <v>26</v>
      </c>
      <c r="D7" s="5">
        <f t="shared" si="0"/>
        <v>-1.32</v>
      </c>
      <c r="E7" s="5">
        <f t="shared" si="1"/>
        <v>-5.1100000000000003</v>
      </c>
      <c r="F7" s="5">
        <f t="shared" si="2"/>
        <v>1.74</v>
      </c>
      <c r="G7" s="5">
        <f t="shared" si="3"/>
        <v>6.75</v>
      </c>
    </row>
    <row r="8" spans="1:7">
      <c r="A8" s="4">
        <v>7</v>
      </c>
      <c r="B8" s="5">
        <v>16</v>
      </c>
      <c r="C8" s="5">
        <v>22</v>
      </c>
      <c r="D8" s="5">
        <f t="shared" si="0"/>
        <v>-5.32</v>
      </c>
      <c r="E8" s="5">
        <f t="shared" si="1"/>
        <v>-1.1100000000000001</v>
      </c>
      <c r="F8" s="5">
        <f t="shared" si="2"/>
        <v>28.3</v>
      </c>
      <c r="G8" s="5">
        <f t="shared" si="3"/>
        <v>5.91</v>
      </c>
    </row>
    <row r="9" spans="1:7">
      <c r="A9" s="4">
        <v>8</v>
      </c>
      <c r="B9" s="5">
        <v>18</v>
      </c>
      <c r="C9" s="5">
        <v>23</v>
      </c>
      <c r="D9" s="5">
        <f t="shared" si="0"/>
        <v>-4.32</v>
      </c>
      <c r="E9" s="5">
        <f t="shared" si="1"/>
        <v>0.89</v>
      </c>
      <c r="F9" s="5">
        <f t="shared" si="2"/>
        <v>18.66</v>
      </c>
      <c r="G9" s="5">
        <f t="shared" si="3"/>
        <v>-3.84</v>
      </c>
    </row>
    <row r="10" spans="1:7">
      <c r="A10" s="4">
        <v>9</v>
      </c>
      <c r="B10" s="5">
        <v>12</v>
      </c>
      <c r="C10" s="5">
        <v>28</v>
      </c>
      <c r="D10" s="5">
        <f t="shared" si="0"/>
        <v>0.68</v>
      </c>
      <c r="E10" s="5">
        <f t="shared" si="1"/>
        <v>-5.1100000000000003</v>
      </c>
      <c r="F10" s="5">
        <f t="shared" si="2"/>
        <v>0.46</v>
      </c>
      <c r="G10" s="5">
        <f t="shared" si="3"/>
        <v>-3.47</v>
      </c>
    </row>
    <row r="11" spans="1:7">
      <c r="A11" s="4">
        <v>10</v>
      </c>
      <c r="B11" s="5">
        <v>20</v>
      </c>
      <c r="C11" s="5">
        <v>26</v>
      </c>
      <c r="D11" s="5">
        <f t="shared" si="0"/>
        <v>-1.32</v>
      </c>
      <c r="E11" s="5">
        <f t="shared" si="1"/>
        <v>2.89</v>
      </c>
      <c r="F11" s="5">
        <f t="shared" si="2"/>
        <v>1.74</v>
      </c>
      <c r="G11" s="5">
        <f t="shared" si="3"/>
        <v>-3.81</v>
      </c>
    </row>
    <row r="12" spans="1:7">
      <c r="A12" s="4">
        <v>11</v>
      </c>
      <c r="B12" s="5">
        <v>18</v>
      </c>
      <c r="C12" s="5">
        <v>23</v>
      </c>
      <c r="D12" s="5">
        <f t="shared" si="0"/>
        <v>-4.32</v>
      </c>
      <c r="E12" s="5">
        <f t="shared" si="1"/>
        <v>0.89</v>
      </c>
      <c r="F12" s="5">
        <f t="shared" si="2"/>
        <v>18.66</v>
      </c>
      <c r="G12" s="5">
        <f t="shared" si="3"/>
        <v>-3.84</v>
      </c>
    </row>
    <row r="13" spans="1:7">
      <c r="A13" s="4">
        <v>12</v>
      </c>
      <c r="B13" s="5">
        <v>16</v>
      </c>
      <c r="C13" s="5">
        <v>33</v>
      </c>
      <c r="D13" s="5">
        <f t="shared" si="0"/>
        <v>5.68</v>
      </c>
      <c r="E13" s="5">
        <f t="shared" si="1"/>
        <v>-1.1100000000000001</v>
      </c>
      <c r="F13" s="5">
        <f t="shared" si="2"/>
        <v>32.26</v>
      </c>
      <c r="G13" s="5">
        <f t="shared" si="3"/>
        <v>-6.3</v>
      </c>
    </row>
    <row r="14" spans="1:7">
      <c r="A14" s="4">
        <v>13</v>
      </c>
      <c r="B14" s="5">
        <v>22</v>
      </c>
      <c r="C14" s="5">
        <v>21</v>
      </c>
      <c r="D14" s="5">
        <f t="shared" si="0"/>
        <v>-6.32</v>
      </c>
      <c r="E14" s="5">
        <f t="shared" si="1"/>
        <v>4.8899999999999997</v>
      </c>
      <c r="F14" s="5">
        <f t="shared" si="2"/>
        <v>39.94</v>
      </c>
      <c r="G14" s="5">
        <f t="shared" si="3"/>
        <v>-30.9</v>
      </c>
    </row>
    <row r="15" spans="1:7">
      <c r="A15" s="4">
        <v>14</v>
      </c>
      <c r="B15" s="5">
        <v>24</v>
      </c>
      <c r="C15" s="5">
        <v>20</v>
      </c>
      <c r="D15" s="5">
        <f t="shared" si="0"/>
        <v>-7.32</v>
      </c>
      <c r="E15" s="5">
        <f t="shared" si="1"/>
        <v>6.89</v>
      </c>
      <c r="F15" s="5">
        <f t="shared" si="2"/>
        <v>53.58</v>
      </c>
      <c r="G15" s="5">
        <f t="shared" si="3"/>
        <v>-50.43</v>
      </c>
    </row>
    <row r="16" spans="1:7">
      <c r="A16" s="4">
        <v>15</v>
      </c>
      <c r="B16" s="5">
        <v>13</v>
      </c>
      <c r="C16" s="5">
        <v>29</v>
      </c>
      <c r="D16" s="5">
        <f t="shared" si="0"/>
        <v>1.68</v>
      </c>
      <c r="E16" s="5">
        <f t="shared" si="1"/>
        <v>-4.1100000000000003</v>
      </c>
      <c r="F16" s="5">
        <f t="shared" si="2"/>
        <v>2.82</v>
      </c>
      <c r="G16" s="5">
        <f t="shared" si="3"/>
        <v>-6.9</v>
      </c>
    </row>
    <row r="17" spans="1:7">
      <c r="A17" s="4">
        <v>16</v>
      </c>
      <c r="B17" s="5">
        <v>13</v>
      </c>
      <c r="C17" s="5">
        <v>24</v>
      </c>
      <c r="D17" s="5">
        <f t="shared" si="0"/>
        <v>-3.32</v>
      </c>
      <c r="E17" s="5">
        <f t="shared" si="1"/>
        <v>-4.1100000000000003</v>
      </c>
      <c r="F17" s="5">
        <f t="shared" si="2"/>
        <v>11.02</v>
      </c>
      <c r="G17" s="5">
        <f t="shared" si="3"/>
        <v>13.65</v>
      </c>
    </row>
    <row r="18" spans="1:7">
      <c r="A18" s="4">
        <v>17</v>
      </c>
      <c r="B18" s="5">
        <v>19</v>
      </c>
      <c r="C18" s="5">
        <v>29</v>
      </c>
      <c r="D18" s="5">
        <f t="shared" si="0"/>
        <v>1.68</v>
      </c>
      <c r="E18" s="5">
        <f t="shared" si="1"/>
        <v>1.89</v>
      </c>
      <c r="F18" s="5">
        <f t="shared" si="2"/>
        <v>2.82</v>
      </c>
      <c r="G18" s="5">
        <f t="shared" si="3"/>
        <v>3.18</v>
      </c>
    </row>
    <row r="19" spans="1:7">
      <c r="A19" s="4">
        <v>18</v>
      </c>
      <c r="B19" s="5">
        <v>19</v>
      </c>
      <c r="C19" s="5">
        <v>35</v>
      </c>
      <c r="D19" s="5">
        <f t="shared" si="0"/>
        <v>7.68</v>
      </c>
      <c r="E19" s="5">
        <f t="shared" si="1"/>
        <v>1.89</v>
      </c>
      <c r="F19" s="5">
        <f t="shared" si="2"/>
        <v>58.98</v>
      </c>
      <c r="G19" s="5">
        <f t="shared" si="3"/>
        <v>14.52</v>
      </c>
    </row>
    <row r="20" spans="1:7">
      <c r="A20" s="4">
        <v>19</v>
      </c>
      <c r="B20" s="5">
        <v>14</v>
      </c>
      <c r="C20" s="5">
        <v>32</v>
      </c>
      <c r="D20" s="5">
        <f t="shared" si="0"/>
        <v>4.68</v>
      </c>
      <c r="E20" s="5">
        <f t="shared" si="1"/>
        <v>-3.11</v>
      </c>
      <c r="F20" s="5">
        <f t="shared" si="2"/>
        <v>21.9</v>
      </c>
      <c r="G20" s="5">
        <f t="shared" si="3"/>
        <v>-14.55</v>
      </c>
    </row>
    <row r="21" spans="1:7">
      <c r="A21" s="6" t="str">
        <f>CONCATENATE("n=",A20)</f>
        <v>n=19</v>
      </c>
      <c r="B21" s="7" t="str">
        <f>CONCATENATE("Mean=",ROUND(AVERAGE(B2:B20),2))</f>
        <v>Mean=17.11</v>
      </c>
      <c r="C21" s="7" t="str">
        <f>CONCATENATE("Mean=",ROUND(AVERAGE(C2:C20),2))</f>
        <v>Mean=27.32</v>
      </c>
      <c r="D21" s="8">
        <f>SUM(D2:D20)</f>
        <v>-8.00000000000054E-2</v>
      </c>
      <c r="E21" s="8">
        <f>SUM(E2:E20)</f>
        <v>-9.0000000000000746E-2</v>
      </c>
      <c r="F21" s="8">
        <f t="shared" ref="F21:G21" si="4">SUM(F2:F20)</f>
        <v>470.05999999999995</v>
      </c>
      <c r="G21" s="8">
        <f t="shared" si="4"/>
        <v>-13.54</v>
      </c>
    </row>
    <row r="23" spans="1:7">
      <c r="B23" s="9" t="str">
        <f>'Approach I'!B23</f>
        <v>Beta of security (S)</v>
      </c>
    </row>
    <row r="25" spans="1:7" ht="12" thickBot="1">
      <c r="A25" s="12" t="s">
        <v>2</v>
      </c>
      <c r="B25" s="14" t="s">
        <v>14</v>
      </c>
    </row>
    <row r="26" spans="1:7">
      <c r="B26" s="13" t="s">
        <v>15</v>
      </c>
    </row>
    <row r="28" spans="1:7">
      <c r="A28" s="12" t="s">
        <v>3</v>
      </c>
      <c r="B28" s="13">
        <f>ROUND(G21/F21,3)</f>
        <v>-2.9000000000000001E-2</v>
      </c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Approach I</vt:lpstr>
      <vt:lpstr>Approach II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2013-10-08T14:22:15Z</cp:lastPrinted>
  <dcterms:created xsi:type="dcterms:W3CDTF">2013-10-08T13:12:24Z</dcterms:created>
  <dcterms:modified xsi:type="dcterms:W3CDTF">2013-10-08T14:30:03Z</dcterms:modified>
</cp:coreProperties>
</file>